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 Building Notes\"/>
    </mc:Choice>
  </mc:AlternateContent>
  <bookViews>
    <workbookView xWindow="0" yWindow="0" windowWidth="19200" windowHeight="8130" activeTab="1"/>
  </bookViews>
  <sheets>
    <sheet name="Furniture, Paintings" sheetId="1" r:id="rId1"/>
    <sheet name="Tableware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74" i="1" l="1"/>
  <c r="B73" i="1"/>
  <c r="B72" i="1"/>
  <c r="B71" i="1"/>
  <c r="B70" i="1"/>
  <c r="B69" i="1"/>
  <c r="B63" i="1"/>
  <c r="B56" i="1"/>
  <c r="B48" i="1"/>
  <c r="B47" i="1"/>
  <c r="B45" i="1"/>
  <c r="B43" i="1"/>
  <c r="B41" i="1"/>
  <c r="B40" i="1"/>
  <c r="B37" i="1"/>
  <c r="B27" i="1"/>
  <c r="B26" i="1"/>
  <c r="B25" i="1"/>
  <c r="B24" i="1"/>
  <c r="B23" i="1"/>
  <c r="B22" i="1"/>
  <c r="B17" i="1"/>
  <c r="B16" i="1"/>
  <c r="B15" i="1"/>
  <c r="B14" i="1"/>
  <c r="B13" i="1"/>
  <c r="B12" i="1"/>
  <c r="B11" i="1"/>
  <c r="B10" i="1"/>
  <c r="B9" i="1"/>
  <c r="B4" i="1"/>
  <c r="B3" i="1"/>
</calcChain>
</file>

<file path=xl/sharedStrings.xml><?xml version="1.0" encoding="utf-8"?>
<sst xmlns="http://schemas.openxmlformats.org/spreadsheetml/2006/main" count="551" uniqueCount="275">
  <si>
    <t>Name of Object</t>
  </si>
  <si>
    <t>Property &amp; Precurement #</t>
  </si>
  <si>
    <t>Round Table Table w/Hand Carved Tripod Base</t>
  </si>
  <si>
    <t>American Chippendale Lowboy Chest</t>
  </si>
  <si>
    <t xml:space="preserve">19th Century Victorian Breakfast Table </t>
  </si>
  <si>
    <t xml:space="preserve">French Empire Console Table </t>
  </si>
  <si>
    <t>English Style Buffet Server</t>
  </si>
  <si>
    <t>Regency Three-Tier Whatnot</t>
  </si>
  <si>
    <t>Georgian Chest of Drawers</t>
  </si>
  <si>
    <t>American Federal Bowfront Sideboard</t>
  </si>
  <si>
    <t xml:space="preserve">Councill Crafsmen Sideboard </t>
  </si>
  <si>
    <t>Chippendale Style Buffet</t>
  </si>
  <si>
    <t>English Sheraton Style Library Table</t>
  </si>
  <si>
    <t>The Conquest by Luciano Miori</t>
  </si>
  <si>
    <t>Pediment Mirror</t>
  </si>
  <si>
    <t>Georgian Style Pediment Mirror</t>
  </si>
  <si>
    <t xml:space="preserve">Colonial Williamsburg Mirror </t>
  </si>
  <si>
    <t xml:space="preserve">Marble Top Console Table </t>
  </si>
  <si>
    <t>69693, 0007131</t>
  </si>
  <si>
    <t xml:space="preserve">American Federal Style Sideboard </t>
  </si>
  <si>
    <t>80650, 72513, 0005598</t>
  </si>
  <si>
    <t xml:space="preserve">Victorian Kneehole Table </t>
  </si>
  <si>
    <t>Antique Triple Glassdoor Bookcase</t>
  </si>
  <si>
    <t>Antique Louis XVI Style Sofa</t>
  </si>
  <si>
    <t xml:space="preserve">French Louis XV Chaise Lounge </t>
  </si>
  <si>
    <t xml:space="preserve">Chippendale Camelback Sofa </t>
  </si>
  <si>
    <t>Chesterfield High Back Wing Sofa</t>
  </si>
  <si>
    <t>Duncan Phyfe Style Claw Sofa</t>
  </si>
  <si>
    <t>0007900, 0007898, 0007899, 0007897</t>
  </si>
  <si>
    <t>0007108, 0007107 &amp; G-23704, 0007106 &amp; G-23705, 0007110, 0007109</t>
  </si>
  <si>
    <t>0007338 - 49057, 0007339 - 49056, 0007337 - 49056, 0007191 - 49063, 0007340 - 49058, 0007302 - G-23593</t>
  </si>
  <si>
    <t>0007197 - 50303, 0007306 - 50308, 0007310 - 50307</t>
  </si>
  <si>
    <t>Assortment Divided Tray</t>
  </si>
  <si>
    <t xml:space="preserve">Side Table </t>
  </si>
  <si>
    <t>G-23645, 66015, 0007929</t>
  </si>
  <si>
    <t>44554, 0007203</t>
  </si>
  <si>
    <t>80605, 0007117</t>
  </si>
  <si>
    <t>G-23666</t>
  </si>
  <si>
    <t>0007193, 0007194, 0005924, 0005921, 0005922, 0005920</t>
  </si>
  <si>
    <t>Octagonal Tripod Occasional Table</t>
  </si>
  <si>
    <t xml:space="preserve">Round Tripod Occasional Table </t>
  </si>
  <si>
    <t>Pedestal End Table w/Tripod Base</t>
  </si>
  <si>
    <t xml:space="preserve">Two Tier Queen Ann Style End Table </t>
  </si>
  <si>
    <t xml:space="preserve">Oval Double Pedestal Dining Room Table </t>
  </si>
  <si>
    <t xml:space="preserve">Oriental Console Table </t>
  </si>
  <si>
    <t>G-23624, 66056, 0007119</t>
  </si>
  <si>
    <t>72522, 0007185</t>
  </si>
  <si>
    <t>Pedestal Writing Table w/Storage</t>
  </si>
  <si>
    <t>69616, 0007215</t>
  </si>
  <si>
    <t>Pair of Oval Side Tables</t>
  </si>
  <si>
    <t>Tripod Display Easel</t>
  </si>
  <si>
    <t>G-23688</t>
  </si>
  <si>
    <t xml:space="preserve">Pair of Two Tier End Table </t>
  </si>
  <si>
    <t>Fruit Salad Bowl and Charger</t>
  </si>
  <si>
    <t>Danish Empire Pediment Top Mirror</t>
  </si>
  <si>
    <t xml:space="preserve">Three Tier Console Table  </t>
  </si>
  <si>
    <t xml:space="preserve">Decanter Box </t>
  </si>
  <si>
    <t>(G-23647,44567, 0005905) (G-23648, 44568, 0005904)</t>
  </si>
  <si>
    <t>0005597, 0005596</t>
  </si>
  <si>
    <t>0005593, 0005589</t>
  </si>
  <si>
    <t>(0005599, 80647, G-23639) (0005600, 69654, G-23638)</t>
  </si>
  <si>
    <t>0007121, 0007120</t>
  </si>
  <si>
    <t>0007214, 0007213</t>
  </si>
  <si>
    <t>0007183 - 44571, 0007184 - 44570</t>
  </si>
  <si>
    <t>(0007208, 66043,) (0007125)</t>
  </si>
  <si>
    <t>(0007312, 64815, G-23719), (0007200, 55289)</t>
  </si>
  <si>
    <t>(0007956), (0007955)</t>
  </si>
  <si>
    <t>(0007108, 72129), (0007102, 72128)</t>
  </si>
  <si>
    <t>(0007249, 50390), (0007250, 50391)</t>
  </si>
  <si>
    <t>(0007224, 72153), (0007223, 72154)</t>
  </si>
  <si>
    <t>0007227, 0007225, 0007226, n/a</t>
  </si>
  <si>
    <t>0007209, 0007212</t>
  </si>
  <si>
    <t>Category</t>
  </si>
  <si>
    <t>Furniture</t>
  </si>
  <si>
    <t>Painting</t>
  </si>
  <si>
    <t xml:space="preserve">Document </t>
  </si>
  <si>
    <t>Brown chalk and charcoal on Paper</t>
  </si>
  <si>
    <t xml:space="preserve">Accessories </t>
  </si>
  <si>
    <t xml:space="preserve">Furniture </t>
  </si>
  <si>
    <t>Gift</t>
  </si>
  <si>
    <t>Estimated Value</t>
  </si>
  <si>
    <t>Status</t>
  </si>
  <si>
    <t>Fair - wood treatment</t>
  </si>
  <si>
    <t>Fair</t>
  </si>
  <si>
    <t>Good</t>
  </si>
  <si>
    <t xml:space="preserve">Good </t>
  </si>
  <si>
    <t xml:space="preserve">Fair - Water stains on legs </t>
  </si>
  <si>
    <t>Good - needs new frame</t>
  </si>
  <si>
    <t xml:space="preserve">Fair </t>
  </si>
  <si>
    <t>Poor - broken leg</t>
  </si>
  <si>
    <t>Poor - broken leg (back right)</t>
  </si>
  <si>
    <t>Poor - broken legs (back)</t>
  </si>
  <si>
    <t>Poor - severe chipping on legs</t>
  </si>
  <si>
    <t>$1,700.00 - $2,000.00</t>
  </si>
  <si>
    <t>Ball &amp; Claw Coffee Table w/Glass Top</t>
  </si>
  <si>
    <t>Round Table with Metal Claw Feet</t>
  </si>
  <si>
    <t>$400.00 - $800.00</t>
  </si>
  <si>
    <t>Three Tier Serving Tray</t>
  </si>
  <si>
    <t>$70.00 - $150.00</t>
  </si>
  <si>
    <t>Landscape, St. Thomas, 1856 by Camille Pissarro</t>
  </si>
  <si>
    <t>$100.00 - $300.00</t>
  </si>
  <si>
    <t xml:space="preserve">“Waterfront Fruit Vendor, St. Thomas” by W.B. Thompson </t>
  </si>
  <si>
    <t>$200.00 - $500.00</t>
  </si>
  <si>
    <t>Governor Melvin H. Evans Painting by Betty Barber</t>
  </si>
  <si>
    <t>$5,000.00 - $8,000.00</t>
  </si>
  <si>
    <t>Governor Charles W. Turnbull Painting by Belly Barber</t>
  </si>
  <si>
    <t>Common Woods of The Virgin Islands Plaque</t>
  </si>
  <si>
    <t>$500.00 - $700.00</t>
  </si>
  <si>
    <t>Pedestal Leather Top Drum Table</t>
  </si>
  <si>
    <t>$1,200.00 - $1,500.00</t>
  </si>
  <si>
    <t>$3,000.00 - $8,000.00</t>
  </si>
  <si>
    <t>$1,400.00 - $1,800.00</t>
  </si>
  <si>
    <t>$300.00 - $500.00</t>
  </si>
  <si>
    <t>$4,000.00 - $7,000.00</t>
  </si>
  <si>
    <t>$800.00 - $1,500.00</t>
  </si>
  <si>
    <t>$950.00 - $1,300.00</t>
  </si>
  <si>
    <t>Ball &amp; Claw Foot Sofa Console</t>
  </si>
  <si>
    <t xml:space="preserve">Lectern Clerks Desk </t>
  </si>
  <si>
    <t>$4,500.00 - $6,000.00</t>
  </si>
  <si>
    <t>$3,000.00 - $3,500.00</t>
  </si>
  <si>
    <t>Pair of Oriental Wardrobe</t>
  </si>
  <si>
    <t>$2,000.00 - $2,300.00 ea.</t>
  </si>
  <si>
    <t>Antique Silverware Chest</t>
  </si>
  <si>
    <t>$100.00 - $500.00</t>
  </si>
  <si>
    <t>Showcase Display</t>
  </si>
  <si>
    <t>$2,500.00 - $3,000.00</t>
  </si>
  <si>
    <t xml:space="preserve">Low-Boy Chest of Drawers </t>
  </si>
  <si>
    <t>$1,000.00 - $1,500.00</t>
  </si>
  <si>
    <t>$1,700.00 - $2,500.00</t>
  </si>
  <si>
    <t>$1,700.00 - $2,200.00</t>
  </si>
  <si>
    <t>$3,500.00 - $4,500.00</t>
  </si>
  <si>
    <t>$2,000.00 - $7,000.00</t>
  </si>
  <si>
    <t>"Jazz Club" by Bronks</t>
  </si>
  <si>
    <t xml:space="preserve">“St. Thomas Episcopal Churc” by Joe Donaldson, Jr. </t>
  </si>
  <si>
    <t>$2,000.00 - $2,500.00</t>
  </si>
  <si>
    <t>“A View in the West Indies” by Unknown Artist</t>
  </si>
  <si>
    <t>$20,000.00 - $25,000.00</t>
  </si>
  <si>
    <t xml:space="preserve">“The Village” by Julien Archile </t>
  </si>
  <si>
    <t>$2,700.00 - $3,200.00</t>
  </si>
  <si>
    <t>$1,500.00 - $1,700.00</t>
  </si>
  <si>
    <t xml:space="preserve">Regency Pier Hall Mirror </t>
  </si>
  <si>
    <t>$7,500.00 - $8,000.00</t>
  </si>
  <si>
    <t>$4,000.00 - $6,000.00</t>
  </si>
  <si>
    <t>$3,500.00 - $4,000.00</t>
  </si>
  <si>
    <t xml:space="preserve">Duncan Phyfe Drop Leaf Table </t>
  </si>
  <si>
    <t>$700.00 - $1,000.00</t>
  </si>
  <si>
    <t>$2,300.00 - $3,000.00</t>
  </si>
  <si>
    <t>Pair of Cabriole Leg Kidney Shaped Stools</t>
  </si>
  <si>
    <t>$500.00 - $800.00 set</t>
  </si>
  <si>
    <t>$4,500.00 - $5,000.00</t>
  </si>
  <si>
    <t>Pair Victorian Style Winged Loveseat</t>
  </si>
  <si>
    <t>$1,700.00 - $2,500.00 ea.</t>
  </si>
  <si>
    <t>Pair of Duncan Phyfe Style Sofa</t>
  </si>
  <si>
    <t>$4,500.00 - $5,000.00 ea.</t>
  </si>
  <si>
    <t>$1,800.00 - $2,500.00</t>
  </si>
  <si>
    <t>$4,800.00 - $5,200.00</t>
  </si>
  <si>
    <t>Pair of Bergere Style Armchairs</t>
  </si>
  <si>
    <t>$400.00 - $700.00 ea.</t>
  </si>
  <si>
    <t xml:space="preserve">Pair of Bergere Style Armchairs </t>
  </si>
  <si>
    <t>$400.00 - $800.00 ea.</t>
  </si>
  <si>
    <t>Pair of Duncan Phyfe Style Desk Chairs</t>
  </si>
  <si>
    <t>$2,000.00 - $2,500.00 set</t>
  </si>
  <si>
    <t xml:space="preserve">Set of Six Regency Elbow Chair </t>
  </si>
  <si>
    <t>$2,500.00 - $3,500.00 set</t>
  </si>
  <si>
    <t>Pair of High Wing-back Chairs</t>
  </si>
  <si>
    <t>$400.00 - $600.00</t>
  </si>
  <si>
    <t xml:space="preserve">Louis XV Style Armchair </t>
  </si>
  <si>
    <t>Pair of Neoclassical Design Armchairs</t>
  </si>
  <si>
    <t>$600.00 - $1,000.00 ea.</t>
  </si>
  <si>
    <t>Pair of Bergere Armchairs</t>
  </si>
  <si>
    <t>$500.00 - $1,000.00 ea.</t>
  </si>
  <si>
    <t>Set of 3 Chippendale Armchairs</t>
  </si>
  <si>
    <t xml:space="preserve">Set of 6 Chippendale Ladder-Back Chairs </t>
  </si>
  <si>
    <t>$400.00 - $600.00 ea.</t>
  </si>
  <si>
    <t>$50.00 - $100.00</t>
  </si>
  <si>
    <t>$80.00 - $120.00</t>
  </si>
  <si>
    <t xml:space="preserve">Louis XV Style Console Table </t>
  </si>
  <si>
    <t>$2,000.00 - $3,000.00</t>
  </si>
  <si>
    <t xml:space="preserve">Antique Side Table </t>
  </si>
  <si>
    <t>$2,000.00 - $3,500.00</t>
  </si>
  <si>
    <t xml:space="preserve">Chippendale Style Corner Chair </t>
  </si>
  <si>
    <t xml:space="preserve">Round Tripod Occasionial Table </t>
  </si>
  <si>
    <t>$4,500.00 - $7,500.00</t>
  </si>
  <si>
    <t>National Emblem and Bird, Bicenntenial Commemoration</t>
  </si>
  <si>
    <t>$5,000.00 - $10,000.00</t>
  </si>
  <si>
    <t xml:space="preserve">Set of 6 Pedestals </t>
  </si>
  <si>
    <t>$1,000.00 - $2,000.00 set</t>
  </si>
  <si>
    <t>$1,500.00 - $2,000.00</t>
  </si>
  <si>
    <t>$1,200.00 - $2,000.00</t>
  </si>
  <si>
    <t>$800.00 - $1,000.00</t>
  </si>
  <si>
    <t>$2,800.00 - $3,500.00</t>
  </si>
  <si>
    <t xml:space="preserve">Marble Top Coffee Table </t>
  </si>
  <si>
    <t>$600.00 - $1,800.00</t>
  </si>
  <si>
    <t xml:space="preserve">Tilt-Top Vanity Table </t>
  </si>
  <si>
    <t>$3,000.00 - $7,000.00</t>
  </si>
  <si>
    <t>$3,000.00 - $5,000.00</t>
  </si>
  <si>
    <t>$5,000.00 - $10,00.00 ea.</t>
  </si>
  <si>
    <t>$200.00 - $500.00 set</t>
  </si>
  <si>
    <t xml:space="preserve">Antique Drop-Leaf Dining Table </t>
  </si>
  <si>
    <t>$1,500.00 - $3,000.00</t>
  </si>
  <si>
    <t>Poor - water damage</t>
  </si>
  <si>
    <t>Print</t>
  </si>
  <si>
    <t xml:space="preserve">Painting </t>
  </si>
  <si>
    <t xml:space="preserve">Set of 4 Executive Office Armchair </t>
  </si>
  <si>
    <t>Pair of Occasional Grey Chairs</t>
  </si>
  <si>
    <t xml:space="preserve">Pair of Wingback Red Chairs </t>
  </si>
  <si>
    <t>Pair of Occasional Exective Red Chairs</t>
  </si>
  <si>
    <t>Pair of Occasional Exective Blue Chairs</t>
  </si>
  <si>
    <t>Set of 4 Occasional Chairs</t>
  </si>
  <si>
    <t xml:space="preserve">Poor - aging </t>
  </si>
  <si>
    <t>Fair - aging</t>
  </si>
  <si>
    <t>Tea Pot</t>
  </si>
  <si>
    <t xml:space="preserve">Coupe soup bowl </t>
  </si>
  <si>
    <t>Glass bowl</t>
  </si>
  <si>
    <t>Dinner plate</t>
  </si>
  <si>
    <t>Salad plate</t>
  </si>
  <si>
    <t xml:space="preserve">Salad plate </t>
  </si>
  <si>
    <t>Soup bowl</t>
  </si>
  <si>
    <t>Coffee plate</t>
  </si>
  <si>
    <t>Serving tray</t>
  </si>
  <si>
    <t>Gravy bowl</t>
  </si>
  <si>
    <t>Serving platter</t>
  </si>
  <si>
    <t>Buffet plate</t>
  </si>
  <si>
    <t>Serving tray (Large)</t>
  </si>
  <si>
    <t xml:space="preserve">Serving tray </t>
  </si>
  <si>
    <t>Fruit bowl</t>
  </si>
  <si>
    <t>Bread plate</t>
  </si>
  <si>
    <t>Coupe soup bowl</t>
  </si>
  <si>
    <t xml:space="preserve">Coffee plate </t>
  </si>
  <si>
    <t xml:space="preserve">Soup bowl </t>
  </si>
  <si>
    <t xml:space="preserve">Flanging bowl </t>
  </si>
  <si>
    <t xml:space="preserve">Dinner plate </t>
  </si>
  <si>
    <t>Quantity</t>
  </si>
  <si>
    <t>Type</t>
  </si>
  <si>
    <t>Brand</t>
  </si>
  <si>
    <t>Place of Origin</t>
  </si>
  <si>
    <t xml:space="preserve">Rosenthal </t>
  </si>
  <si>
    <t>Germany</t>
  </si>
  <si>
    <t>Alco Industries, Inc.</t>
  </si>
  <si>
    <t xml:space="preserve">United States </t>
  </si>
  <si>
    <t>n/a</t>
  </si>
  <si>
    <t xml:space="preserve">Royal Crown Derby </t>
  </si>
  <si>
    <t xml:space="preserve">England </t>
  </si>
  <si>
    <t>Tuxton</t>
  </si>
  <si>
    <t>China</t>
  </si>
  <si>
    <t>World Ultima</t>
  </si>
  <si>
    <t>Jackson Custom</t>
  </si>
  <si>
    <t xml:space="preserve">China </t>
  </si>
  <si>
    <t xml:space="preserve">Ultima </t>
  </si>
  <si>
    <t>Royal Copenhagen</t>
  </si>
  <si>
    <t>Denmark</t>
  </si>
  <si>
    <t>Homer Laughlin</t>
  </si>
  <si>
    <t>ARC</t>
  </si>
  <si>
    <t>France</t>
  </si>
  <si>
    <t>Noritake Salutation</t>
  </si>
  <si>
    <t>Japan</t>
  </si>
  <si>
    <t xml:space="preserve">Noritake Salutation </t>
  </si>
  <si>
    <t xml:space="preserve">No Brand </t>
  </si>
  <si>
    <t xml:space="preserve">n/a </t>
  </si>
  <si>
    <t xml:space="preserve">Front Of The House </t>
  </si>
  <si>
    <t>Shelley</t>
  </si>
  <si>
    <t>United States</t>
  </si>
  <si>
    <t>Mesa International</t>
  </si>
  <si>
    <t xml:space="preserve">Home Essentials </t>
  </si>
  <si>
    <t>Schonwald</t>
  </si>
  <si>
    <t xml:space="preserve">No Branding </t>
  </si>
  <si>
    <t xml:space="preserve">Caribe </t>
  </si>
  <si>
    <t xml:space="preserve">Puerto Rico </t>
  </si>
  <si>
    <t>Estimated Price</t>
  </si>
  <si>
    <t>$5000.00 - $7,000.00</t>
  </si>
  <si>
    <t>----</t>
  </si>
  <si>
    <t>Total Estimated Price</t>
  </si>
  <si>
    <t>Missing Tag</t>
  </si>
  <si>
    <t>Poor - one foot Missing Tag, veneer damaged</t>
  </si>
  <si>
    <r>
      <rPr>
        <b/>
        <sz val="10"/>
        <color theme="1"/>
        <rFont val="Calibri"/>
        <family val="2"/>
        <scheme val="minor"/>
      </rPr>
      <t xml:space="preserve">Total: </t>
    </r>
    <r>
      <rPr>
        <sz val="10"/>
        <color theme="1"/>
        <rFont val="Calibri"/>
        <family val="2"/>
        <scheme val="minor"/>
      </rPr>
      <t>213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</si>
</sst>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vertical="center" wrapText="1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78" workbookViewId="0">
      <selection activeCell="A78" sqref="A78"/>
    </sheetView>
  </sheetViews>
  <sheetFormatPr defaultRowHeight="15" x14ac:dyDescent="0.25"/>
  <cols>
    <col min="1" max="1" width="53.42578125" bestFit="1" customWidth="1"/>
    <col min="2" max="2" width="49.28515625" bestFit="1" customWidth="1"/>
    <col min="3" max="3" width="32.140625" bestFit="1" customWidth="1"/>
    <col min="4" max="4" width="38.28515625" bestFit="1" customWidth="1"/>
    <col min="5" max="5" width="22.42578125" bestFit="1" customWidth="1"/>
  </cols>
  <sheetData>
    <row r="1" spans="1:5" x14ac:dyDescent="0.25">
      <c r="A1" s="1" t="s">
        <v>0</v>
      </c>
      <c r="B1" s="1" t="s">
        <v>1</v>
      </c>
      <c r="C1" s="1" t="s">
        <v>72</v>
      </c>
      <c r="D1" s="1" t="s">
        <v>81</v>
      </c>
      <c r="E1" s="1" t="s">
        <v>80</v>
      </c>
    </row>
    <row r="2" spans="1:5" x14ac:dyDescent="0.25">
      <c r="A2" t="s">
        <v>94</v>
      </c>
      <c r="B2" t="str">
        <f>"0007210"</f>
        <v>0007210</v>
      </c>
      <c r="C2" t="s">
        <v>73</v>
      </c>
      <c r="D2" t="s">
        <v>82</v>
      </c>
      <c r="E2" t="s">
        <v>93</v>
      </c>
    </row>
    <row r="3" spans="1:5" x14ac:dyDescent="0.25">
      <c r="A3" t="s">
        <v>95</v>
      </c>
      <c r="B3" t="str">
        <f>"0007127"</f>
        <v>0007127</v>
      </c>
      <c r="C3" t="s">
        <v>73</v>
      </c>
      <c r="D3" t="s">
        <v>82</v>
      </c>
      <c r="E3" t="s">
        <v>96</v>
      </c>
    </row>
    <row r="4" spans="1:5" x14ac:dyDescent="0.25">
      <c r="A4" s="4" t="s">
        <v>97</v>
      </c>
      <c r="B4" t="str">
        <f>"0001960"</f>
        <v>0001960</v>
      </c>
      <c r="C4" t="s">
        <v>73</v>
      </c>
      <c r="D4" t="s">
        <v>200</v>
      </c>
      <c r="E4" t="s">
        <v>98</v>
      </c>
    </row>
    <row r="5" spans="1:5" x14ac:dyDescent="0.25">
      <c r="A5" t="s">
        <v>99</v>
      </c>
      <c r="B5" t="s">
        <v>272</v>
      </c>
      <c r="C5" t="s">
        <v>201</v>
      </c>
      <c r="D5" t="s">
        <v>83</v>
      </c>
      <c r="E5" t="s">
        <v>100</v>
      </c>
    </row>
    <row r="6" spans="1:5" x14ac:dyDescent="0.25">
      <c r="A6" t="s">
        <v>101</v>
      </c>
      <c r="B6" t="s">
        <v>272</v>
      </c>
      <c r="C6" t="s">
        <v>201</v>
      </c>
      <c r="D6" t="s">
        <v>83</v>
      </c>
      <c r="E6" t="s">
        <v>102</v>
      </c>
    </row>
    <row r="7" spans="1:5" x14ac:dyDescent="0.25">
      <c r="A7" t="s">
        <v>103</v>
      </c>
      <c r="B7" t="s">
        <v>272</v>
      </c>
      <c r="C7" t="s">
        <v>74</v>
      </c>
      <c r="D7" t="s">
        <v>84</v>
      </c>
      <c r="E7" t="s">
        <v>104</v>
      </c>
    </row>
    <row r="8" spans="1:5" x14ac:dyDescent="0.25">
      <c r="A8" t="s">
        <v>106</v>
      </c>
      <c r="B8" s="3">
        <v>53416</v>
      </c>
      <c r="C8" t="s">
        <v>75</v>
      </c>
      <c r="D8" t="s">
        <v>83</v>
      </c>
      <c r="E8" t="s">
        <v>107</v>
      </c>
    </row>
    <row r="9" spans="1:5" x14ac:dyDescent="0.25">
      <c r="A9" t="s">
        <v>108</v>
      </c>
      <c r="B9" t="str">
        <f>"0005588"</f>
        <v>0005588</v>
      </c>
      <c r="C9" t="s">
        <v>73</v>
      </c>
      <c r="D9" t="s">
        <v>84</v>
      </c>
      <c r="E9" t="s">
        <v>109</v>
      </c>
    </row>
    <row r="10" spans="1:5" x14ac:dyDescent="0.25">
      <c r="A10" t="s">
        <v>2</v>
      </c>
      <c r="B10" t="str">
        <f>"0007116"</f>
        <v>0007116</v>
      </c>
      <c r="C10" t="s">
        <v>73</v>
      </c>
      <c r="D10" t="s">
        <v>84</v>
      </c>
      <c r="E10" t="s">
        <v>110</v>
      </c>
    </row>
    <row r="11" spans="1:5" x14ac:dyDescent="0.25">
      <c r="A11" t="s">
        <v>3</v>
      </c>
      <c r="B11" t="str">
        <f>"0007887"</f>
        <v>0007887</v>
      </c>
      <c r="C11" t="s">
        <v>73</v>
      </c>
      <c r="D11" t="s">
        <v>84</v>
      </c>
      <c r="E11" t="s">
        <v>111</v>
      </c>
    </row>
    <row r="12" spans="1:5" x14ac:dyDescent="0.25">
      <c r="A12" t="s">
        <v>4</v>
      </c>
      <c r="B12" t="str">
        <f>"0005591"</f>
        <v>0005591</v>
      </c>
      <c r="C12" t="s">
        <v>73</v>
      </c>
      <c r="D12" t="s">
        <v>84</v>
      </c>
      <c r="E12" t="s">
        <v>112</v>
      </c>
    </row>
    <row r="13" spans="1:5" x14ac:dyDescent="0.25">
      <c r="A13" t="s">
        <v>5</v>
      </c>
      <c r="B13" t="str">
        <f>"0005929"</f>
        <v>0005929</v>
      </c>
      <c r="C13" t="s">
        <v>73</v>
      </c>
      <c r="D13" t="s">
        <v>84</v>
      </c>
      <c r="E13" t="s">
        <v>113</v>
      </c>
    </row>
    <row r="14" spans="1:5" x14ac:dyDescent="0.25">
      <c r="A14" t="s">
        <v>6</v>
      </c>
      <c r="B14" t="str">
        <f>"0007132"</f>
        <v>0007132</v>
      </c>
      <c r="C14" t="s">
        <v>73</v>
      </c>
      <c r="D14" t="s">
        <v>84</v>
      </c>
      <c r="E14" t="s">
        <v>114</v>
      </c>
    </row>
    <row r="15" spans="1:5" x14ac:dyDescent="0.25">
      <c r="A15" t="s">
        <v>116</v>
      </c>
      <c r="B15" t="str">
        <f>"0005903"</f>
        <v>0005903</v>
      </c>
      <c r="C15" t="s">
        <v>73</v>
      </c>
      <c r="D15" t="s">
        <v>85</v>
      </c>
      <c r="E15" t="s">
        <v>115</v>
      </c>
    </row>
    <row r="16" spans="1:5" x14ac:dyDescent="0.25">
      <c r="A16" t="s">
        <v>117</v>
      </c>
      <c r="B16" t="str">
        <f>"0007129"</f>
        <v>0007129</v>
      </c>
      <c r="C16" t="s">
        <v>73</v>
      </c>
      <c r="D16" t="s">
        <v>210</v>
      </c>
      <c r="E16" t="s">
        <v>118</v>
      </c>
    </row>
    <row r="17" spans="1:5" x14ac:dyDescent="0.25">
      <c r="A17" t="s">
        <v>7</v>
      </c>
      <c r="B17" t="str">
        <f>"0007129"</f>
        <v>0007129</v>
      </c>
      <c r="C17" t="s">
        <v>73</v>
      </c>
      <c r="D17" t="s">
        <v>210</v>
      </c>
      <c r="E17" t="s">
        <v>119</v>
      </c>
    </row>
    <row r="18" spans="1:5" x14ac:dyDescent="0.25">
      <c r="A18" t="s">
        <v>120</v>
      </c>
      <c r="B18" t="s">
        <v>272</v>
      </c>
      <c r="C18" t="s">
        <v>73</v>
      </c>
      <c r="D18" t="s">
        <v>83</v>
      </c>
      <c r="E18" t="s">
        <v>121</v>
      </c>
    </row>
    <row r="19" spans="1:5" x14ac:dyDescent="0.25">
      <c r="A19" t="s">
        <v>105</v>
      </c>
      <c r="B19" t="s">
        <v>272</v>
      </c>
      <c r="C19" t="s">
        <v>74</v>
      </c>
      <c r="D19" t="s">
        <v>84</v>
      </c>
      <c r="E19" t="s">
        <v>104</v>
      </c>
    </row>
    <row r="20" spans="1:5" x14ac:dyDescent="0.25">
      <c r="A20" t="s">
        <v>122</v>
      </c>
      <c r="B20" s="3">
        <v>72542</v>
      </c>
      <c r="C20" t="s">
        <v>73</v>
      </c>
      <c r="D20" t="s">
        <v>209</v>
      </c>
      <c r="E20" t="s">
        <v>123</v>
      </c>
    </row>
    <row r="21" spans="1:5" x14ac:dyDescent="0.25">
      <c r="A21" t="s">
        <v>124</v>
      </c>
      <c r="B21" t="s">
        <v>272</v>
      </c>
      <c r="C21" t="s">
        <v>73</v>
      </c>
      <c r="D21" t="s">
        <v>84</v>
      </c>
      <c r="E21" t="s">
        <v>102</v>
      </c>
    </row>
    <row r="22" spans="1:5" x14ac:dyDescent="0.25">
      <c r="A22" t="s">
        <v>8</v>
      </c>
      <c r="B22" t="str">
        <f>"0007104"</f>
        <v>0007104</v>
      </c>
      <c r="C22" t="s">
        <v>73</v>
      </c>
      <c r="D22" t="s">
        <v>84</v>
      </c>
      <c r="E22" t="s">
        <v>125</v>
      </c>
    </row>
    <row r="23" spans="1:5" x14ac:dyDescent="0.25">
      <c r="A23" t="s">
        <v>9</v>
      </c>
      <c r="B23" t="str">
        <f>"0007886"</f>
        <v>0007886</v>
      </c>
      <c r="C23" t="s">
        <v>73</v>
      </c>
      <c r="D23" t="s">
        <v>86</v>
      </c>
      <c r="E23" t="s">
        <v>93</v>
      </c>
    </row>
    <row r="24" spans="1:5" x14ac:dyDescent="0.25">
      <c r="A24" t="s">
        <v>126</v>
      </c>
      <c r="B24" t="str">
        <f>"0007954"</f>
        <v>0007954</v>
      </c>
      <c r="C24" t="s">
        <v>73</v>
      </c>
      <c r="D24" t="s">
        <v>84</v>
      </c>
      <c r="E24" t="s">
        <v>127</v>
      </c>
    </row>
    <row r="25" spans="1:5" x14ac:dyDescent="0.25">
      <c r="A25" t="s">
        <v>10</v>
      </c>
      <c r="B25" t="str">
        <f>"0005906"</f>
        <v>0005906</v>
      </c>
      <c r="C25" t="s">
        <v>73</v>
      </c>
      <c r="D25" t="s">
        <v>84</v>
      </c>
      <c r="E25" t="s">
        <v>128</v>
      </c>
    </row>
    <row r="26" spans="1:5" x14ac:dyDescent="0.25">
      <c r="A26" t="s">
        <v>11</v>
      </c>
      <c r="B26" t="str">
        <f>"0007244"</f>
        <v>0007244</v>
      </c>
      <c r="C26" t="s">
        <v>73</v>
      </c>
      <c r="D26" t="s">
        <v>84</v>
      </c>
      <c r="E26" t="s">
        <v>129</v>
      </c>
    </row>
    <row r="27" spans="1:5" x14ac:dyDescent="0.25">
      <c r="A27" t="s">
        <v>12</v>
      </c>
      <c r="B27" t="str">
        <f>"0005595"</f>
        <v>0005595</v>
      </c>
      <c r="C27" t="s">
        <v>73</v>
      </c>
      <c r="D27" t="s">
        <v>84</v>
      </c>
      <c r="E27" t="s">
        <v>130</v>
      </c>
    </row>
    <row r="28" spans="1:5" x14ac:dyDescent="0.25">
      <c r="A28" t="s">
        <v>13</v>
      </c>
      <c r="B28" s="3">
        <v>69618</v>
      </c>
      <c r="C28" t="s">
        <v>76</v>
      </c>
      <c r="D28" t="s">
        <v>87</v>
      </c>
      <c r="E28" t="s">
        <v>131</v>
      </c>
    </row>
    <row r="29" spans="1:5" x14ac:dyDescent="0.25">
      <c r="A29" t="s">
        <v>132</v>
      </c>
      <c r="B29" t="s">
        <v>272</v>
      </c>
      <c r="C29" t="s">
        <v>201</v>
      </c>
      <c r="D29" t="s">
        <v>85</v>
      </c>
      <c r="E29" t="s">
        <v>112</v>
      </c>
    </row>
    <row r="30" spans="1:5" x14ac:dyDescent="0.25">
      <c r="A30" t="s">
        <v>133</v>
      </c>
      <c r="B30" t="s">
        <v>272</v>
      </c>
      <c r="C30" t="s">
        <v>202</v>
      </c>
      <c r="D30" t="s">
        <v>84</v>
      </c>
      <c r="E30" t="s">
        <v>134</v>
      </c>
    </row>
    <row r="31" spans="1:5" x14ac:dyDescent="0.25">
      <c r="A31" t="s">
        <v>135</v>
      </c>
      <c r="B31" t="s">
        <v>272</v>
      </c>
      <c r="C31" t="s">
        <v>74</v>
      </c>
      <c r="D31" t="s">
        <v>84</v>
      </c>
      <c r="E31" t="s">
        <v>136</v>
      </c>
    </row>
    <row r="32" spans="1:5" x14ac:dyDescent="0.25">
      <c r="A32" t="s">
        <v>137</v>
      </c>
      <c r="B32" t="s">
        <v>272</v>
      </c>
      <c r="C32" t="s">
        <v>74</v>
      </c>
      <c r="D32" t="s">
        <v>84</v>
      </c>
      <c r="E32" t="s">
        <v>138</v>
      </c>
    </row>
    <row r="33" spans="1:5" x14ac:dyDescent="0.25">
      <c r="A33" t="s">
        <v>14</v>
      </c>
      <c r="B33" s="3">
        <v>44555</v>
      </c>
      <c r="C33" t="s">
        <v>73</v>
      </c>
      <c r="D33" t="s">
        <v>84</v>
      </c>
      <c r="E33" t="s">
        <v>139</v>
      </c>
    </row>
    <row r="34" spans="1:5" x14ac:dyDescent="0.25">
      <c r="A34" t="s">
        <v>140</v>
      </c>
      <c r="B34" t="s">
        <v>272</v>
      </c>
      <c r="C34" t="s">
        <v>73</v>
      </c>
      <c r="D34" t="s">
        <v>85</v>
      </c>
      <c r="E34" t="s">
        <v>125</v>
      </c>
    </row>
    <row r="35" spans="1:5" x14ac:dyDescent="0.25">
      <c r="A35" t="s">
        <v>15</v>
      </c>
      <c r="B35" t="s">
        <v>272</v>
      </c>
      <c r="C35" t="s">
        <v>73</v>
      </c>
      <c r="D35" t="s">
        <v>88</v>
      </c>
      <c r="E35" t="s">
        <v>127</v>
      </c>
    </row>
    <row r="36" spans="1:5" x14ac:dyDescent="0.25">
      <c r="A36" t="s">
        <v>16</v>
      </c>
      <c r="B36" s="3">
        <v>44582</v>
      </c>
      <c r="C36" t="s">
        <v>73</v>
      </c>
      <c r="D36" t="s">
        <v>84</v>
      </c>
      <c r="E36" t="s">
        <v>141</v>
      </c>
    </row>
    <row r="37" spans="1:5" x14ac:dyDescent="0.25">
      <c r="A37" t="s">
        <v>17</v>
      </c>
      <c r="B37" t="str">
        <f>"0008340"</f>
        <v>0008340</v>
      </c>
      <c r="C37" t="s">
        <v>73</v>
      </c>
      <c r="D37" t="s">
        <v>84</v>
      </c>
      <c r="E37" t="s">
        <v>143</v>
      </c>
    </row>
    <row r="38" spans="1:5" x14ac:dyDescent="0.25">
      <c r="A38" t="s">
        <v>144</v>
      </c>
      <c r="B38" t="s">
        <v>18</v>
      </c>
      <c r="C38" t="s">
        <v>73</v>
      </c>
      <c r="D38" t="s">
        <v>89</v>
      </c>
      <c r="E38" t="s">
        <v>145</v>
      </c>
    </row>
    <row r="39" spans="1:5" x14ac:dyDescent="0.25">
      <c r="A39" t="s">
        <v>19</v>
      </c>
      <c r="B39" t="s">
        <v>20</v>
      </c>
      <c r="C39" t="s">
        <v>73</v>
      </c>
      <c r="D39" t="s">
        <v>88</v>
      </c>
      <c r="E39" t="s">
        <v>146</v>
      </c>
    </row>
    <row r="40" spans="1:5" x14ac:dyDescent="0.25">
      <c r="A40" t="s">
        <v>21</v>
      </c>
      <c r="B40" t="str">
        <f>"0007303"</f>
        <v>0007303</v>
      </c>
      <c r="C40" t="s">
        <v>73</v>
      </c>
      <c r="D40" t="s">
        <v>88</v>
      </c>
      <c r="E40" t="s">
        <v>109</v>
      </c>
    </row>
    <row r="41" spans="1:5" x14ac:dyDescent="0.25">
      <c r="A41" t="s">
        <v>22</v>
      </c>
      <c r="B41" t="str">
        <f>"0008048"</f>
        <v>0008048</v>
      </c>
      <c r="C41" t="s">
        <v>73</v>
      </c>
      <c r="D41" t="s">
        <v>90</v>
      </c>
      <c r="E41" t="s">
        <v>93</v>
      </c>
    </row>
    <row r="42" spans="1:5" x14ac:dyDescent="0.25">
      <c r="A42" t="s">
        <v>147</v>
      </c>
      <c r="B42" s="2" t="s">
        <v>57</v>
      </c>
      <c r="C42" t="s">
        <v>73</v>
      </c>
      <c r="D42" t="s">
        <v>88</v>
      </c>
      <c r="E42" t="s">
        <v>148</v>
      </c>
    </row>
    <row r="43" spans="1:5" x14ac:dyDescent="0.25">
      <c r="A43" t="s">
        <v>23</v>
      </c>
      <c r="B43" t="str">
        <f>"0007207"</f>
        <v>0007207</v>
      </c>
      <c r="C43" t="s">
        <v>73</v>
      </c>
      <c r="D43" t="s">
        <v>90</v>
      </c>
      <c r="E43" t="s">
        <v>149</v>
      </c>
    </row>
    <row r="44" spans="1:5" x14ac:dyDescent="0.25">
      <c r="A44" t="s">
        <v>150</v>
      </c>
      <c r="B44" t="s">
        <v>71</v>
      </c>
      <c r="C44" t="s">
        <v>73</v>
      </c>
      <c r="D44" t="s">
        <v>88</v>
      </c>
      <c r="E44" t="s">
        <v>151</v>
      </c>
    </row>
    <row r="45" spans="1:5" x14ac:dyDescent="0.25">
      <c r="A45" t="s">
        <v>24</v>
      </c>
      <c r="B45" t="str">
        <f>"0008505"</f>
        <v>0008505</v>
      </c>
      <c r="C45" t="s">
        <v>73</v>
      </c>
      <c r="D45" t="s">
        <v>88</v>
      </c>
      <c r="E45" t="s">
        <v>119</v>
      </c>
    </row>
    <row r="46" spans="1:5" x14ac:dyDescent="0.25">
      <c r="A46" t="s">
        <v>152</v>
      </c>
      <c r="B46" t="s">
        <v>272</v>
      </c>
      <c r="C46" t="s">
        <v>73</v>
      </c>
      <c r="D46" t="s">
        <v>83</v>
      </c>
      <c r="E46" t="s">
        <v>153</v>
      </c>
    </row>
    <row r="47" spans="1:5" x14ac:dyDescent="0.25">
      <c r="A47" t="s">
        <v>25</v>
      </c>
      <c r="B47" t="str">
        <f>"0005592"</f>
        <v>0005592</v>
      </c>
      <c r="C47" t="s">
        <v>73</v>
      </c>
      <c r="D47" t="s">
        <v>83</v>
      </c>
      <c r="E47" t="s">
        <v>154</v>
      </c>
    </row>
    <row r="48" spans="1:5" x14ac:dyDescent="0.25">
      <c r="A48" t="s">
        <v>26</v>
      </c>
      <c r="B48" t="str">
        <f>"0007118"</f>
        <v>0007118</v>
      </c>
      <c r="C48" t="s">
        <v>73</v>
      </c>
      <c r="D48" t="s">
        <v>83</v>
      </c>
      <c r="E48" t="s">
        <v>143</v>
      </c>
    </row>
    <row r="49" spans="1:5" x14ac:dyDescent="0.25">
      <c r="A49" t="s">
        <v>27</v>
      </c>
      <c r="B49" t="s">
        <v>272</v>
      </c>
      <c r="C49" t="s">
        <v>73</v>
      </c>
      <c r="D49" t="s">
        <v>88</v>
      </c>
      <c r="E49" t="s">
        <v>155</v>
      </c>
    </row>
    <row r="50" spans="1:5" x14ac:dyDescent="0.25">
      <c r="A50" t="s">
        <v>156</v>
      </c>
      <c r="B50" t="s">
        <v>58</v>
      </c>
      <c r="C50" t="s">
        <v>73</v>
      </c>
      <c r="D50" t="s">
        <v>91</v>
      </c>
      <c r="E50" t="s">
        <v>157</v>
      </c>
    </row>
    <row r="51" spans="1:5" x14ac:dyDescent="0.25">
      <c r="A51" t="s">
        <v>158</v>
      </c>
      <c r="B51" t="s">
        <v>59</v>
      </c>
      <c r="C51" t="s">
        <v>73</v>
      </c>
      <c r="D51" t="s">
        <v>88</v>
      </c>
      <c r="E51" t="s">
        <v>159</v>
      </c>
    </row>
    <row r="52" spans="1:5" x14ac:dyDescent="0.25">
      <c r="A52" t="s">
        <v>203</v>
      </c>
      <c r="B52" t="s">
        <v>28</v>
      </c>
      <c r="C52" t="s">
        <v>73</v>
      </c>
      <c r="D52" t="s">
        <v>88</v>
      </c>
      <c r="E52" t="s">
        <v>159</v>
      </c>
    </row>
    <row r="53" spans="1:5" x14ac:dyDescent="0.25">
      <c r="A53" t="s">
        <v>160</v>
      </c>
      <c r="B53" t="s">
        <v>60</v>
      </c>
      <c r="C53" t="s">
        <v>73</v>
      </c>
      <c r="D53" t="s">
        <v>88</v>
      </c>
      <c r="E53" t="s">
        <v>161</v>
      </c>
    </row>
    <row r="54" spans="1:5" ht="30" x14ac:dyDescent="0.25">
      <c r="A54" t="s">
        <v>162</v>
      </c>
      <c r="B54" s="2" t="s">
        <v>29</v>
      </c>
      <c r="C54" t="s">
        <v>73</v>
      </c>
      <c r="D54" t="s">
        <v>83</v>
      </c>
      <c r="E54" t="s">
        <v>163</v>
      </c>
    </row>
    <row r="55" spans="1:5" x14ac:dyDescent="0.25">
      <c r="A55" t="s">
        <v>164</v>
      </c>
      <c r="B55" t="s">
        <v>61</v>
      </c>
      <c r="C55" t="s">
        <v>73</v>
      </c>
      <c r="D55" t="s">
        <v>92</v>
      </c>
      <c r="E55" t="s">
        <v>159</v>
      </c>
    </row>
    <row r="56" spans="1:5" x14ac:dyDescent="0.25">
      <c r="A56" t="s">
        <v>166</v>
      </c>
      <c r="B56" t="str">
        <f>"0007205"</f>
        <v>0007205</v>
      </c>
      <c r="C56" t="s">
        <v>73</v>
      </c>
      <c r="D56" t="s">
        <v>83</v>
      </c>
      <c r="E56" t="s">
        <v>96</v>
      </c>
    </row>
    <row r="57" spans="1:5" x14ac:dyDescent="0.25">
      <c r="A57" t="s">
        <v>167</v>
      </c>
      <c r="B57" t="s">
        <v>62</v>
      </c>
      <c r="C57" t="s">
        <v>73</v>
      </c>
      <c r="D57" t="s">
        <v>88</v>
      </c>
      <c r="E57" t="s">
        <v>170</v>
      </c>
    </row>
    <row r="58" spans="1:5" x14ac:dyDescent="0.25">
      <c r="A58" t="s">
        <v>169</v>
      </c>
      <c r="B58" t="s">
        <v>63</v>
      </c>
      <c r="C58" t="s">
        <v>73</v>
      </c>
      <c r="D58" t="s">
        <v>88</v>
      </c>
      <c r="E58" t="s">
        <v>168</v>
      </c>
    </row>
    <row r="59" spans="1:5" ht="30" x14ac:dyDescent="0.25">
      <c r="A59" t="s">
        <v>172</v>
      </c>
      <c r="B59" s="2" t="s">
        <v>30</v>
      </c>
      <c r="C59" t="s">
        <v>73</v>
      </c>
      <c r="D59" t="s">
        <v>88</v>
      </c>
      <c r="E59" t="s">
        <v>173</v>
      </c>
    </row>
    <row r="60" spans="1:5" x14ac:dyDescent="0.25">
      <c r="A60" t="s">
        <v>171</v>
      </c>
      <c r="B60" t="s">
        <v>31</v>
      </c>
      <c r="C60" t="s">
        <v>73</v>
      </c>
      <c r="D60" t="s">
        <v>88</v>
      </c>
      <c r="E60" t="s">
        <v>159</v>
      </c>
    </row>
    <row r="61" spans="1:5" x14ac:dyDescent="0.25">
      <c r="A61" t="s">
        <v>32</v>
      </c>
      <c r="B61" t="s">
        <v>272</v>
      </c>
      <c r="C61" t="s">
        <v>77</v>
      </c>
      <c r="D61" t="s">
        <v>88</v>
      </c>
      <c r="E61" t="s">
        <v>174</v>
      </c>
    </row>
    <row r="62" spans="1:5" x14ac:dyDescent="0.25">
      <c r="A62" t="s">
        <v>33</v>
      </c>
      <c r="B62" t="s">
        <v>272</v>
      </c>
      <c r="C62" t="s">
        <v>78</v>
      </c>
      <c r="D62" t="s">
        <v>88</v>
      </c>
      <c r="E62" t="s">
        <v>175</v>
      </c>
    </row>
    <row r="63" spans="1:5" x14ac:dyDescent="0.25">
      <c r="A63" t="s">
        <v>176</v>
      </c>
      <c r="B63" t="str">
        <f>"0005590"</f>
        <v>0005590</v>
      </c>
      <c r="C63" t="s">
        <v>78</v>
      </c>
      <c r="D63" t="s">
        <v>88</v>
      </c>
      <c r="E63" t="s">
        <v>177</v>
      </c>
    </row>
    <row r="64" spans="1:5" x14ac:dyDescent="0.25">
      <c r="A64" t="s">
        <v>178</v>
      </c>
      <c r="B64" t="s">
        <v>34</v>
      </c>
      <c r="C64" t="s">
        <v>78</v>
      </c>
      <c r="D64" t="s">
        <v>88</v>
      </c>
      <c r="E64" t="s">
        <v>179</v>
      </c>
    </row>
    <row r="65" spans="1:5" x14ac:dyDescent="0.25">
      <c r="A65" t="s">
        <v>180</v>
      </c>
      <c r="B65" t="s">
        <v>35</v>
      </c>
      <c r="C65" t="s">
        <v>73</v>
      </c>
      <c r="D65" t="s">
        <v>83</v>
      </c>
      <c r="E65" t="s">
        <v>96</v>
      </c>
    </row>
    <row r="66" spans="1:5" x14ac:dyDescent="0.25">
      <c r="A66" t="s">
        <v>181</v>
      </c>
      <c r="B66" t="s">
        <v>36</v>
      </c>
      <c r="C66" t="s">
        <v>78</v>
      </c>
      <c r="D66" t="s">
        <v>88</v>
      </c>
      <c r="E66" t="s">
        <v>182</v>
      </c>
    </row>
    <row r="67" spans="1:5" x14ac:dyDescent="0.25">
      <c r="A67" t="s">
        <v>183</v>
      </c>
      <c r="B67" t="s">
        <v>37</v>
      </c>
      <c r="C67" t="s">
        <v>79</v>
      </c>
      <c r="D67" t="s">
        <v>88</v>
      </c>
      <c r="E67" t="s">
        <v>184</v>
      </c>
    </row>
    <row r="68" spans="1:5" x14ac:dyDescent="0.25">
      <c r="A68" t="s">
        <v>185</v>
      </c>
      <c r="B68" t="s">
        <v>38</v>
      </c>
      <c r="C68" t="s">
        <v>78</v>
      </c>
      <c r="D68" t="s">
        <v>88</v>
      </c>
      <c r="E68" t="s">
        <v>186</v>
      </c>
    </row>
    <row r="69" spans="1:5" x14ac:dyDescent="0.25">
      <c r="A69" t="s">
        <v>39</v>
      </c>
      <c r="B69" t="str">
        <f>"0005928"</f>
        <v>0005928</v>
      </c>
      <c r="C69" t="s">
        <v>78</v>
      </c>
      <c r="D69" t="s">
        <v>88</v>
      </c>
      <c r="E69" t="s">
        <v>187</v>
      </c>
    </row>
    <row r="70" spans="1:5" x14ac:dyDescent="0.25">
      <c r="A70" t="s">
        <v>40</v>
      </c>
      <c r="B70" t="str">
        <f>"0005925"</f>
        <v>0005925</v>
      </c>
      <c r="C70" t="s">
        <v>272</v>
      </c>
      <c r="E70" t="s">
        <v>188</v>
      </c>
    </row>
    <row r="71" spans="1:5" x14ac:dyDescent="0.25">
      <c r="A71" t="s">
        <v>41</v>
      </c>
      <c r="B71" t="str">
        <f>"0007216"</f>
        <v>0007216</v>
      </c>
      <c r="C71" t="s">
        <v>78</v>
      </c>
      <c r="D71" t="s">
        <v>88</v>
      </c>
      <c r="E71" t="s">
        <v>189</v>
      </c>
    </row>
    <row r="72" spans="1:5" x14ac:dyDescent="0.25">
      <c r="A72" t="s">
        <v>42</v>
      </c>
      <c r="B72" t="str">
        <f>"0007130"</f>
        <v>0007130</v>
      </c>
      <c r="C72" t="s">
        <v>78</v>
      </c>
      <c r="D72" t="s">
        <v>88</v>
      </c>
      <c r="E72" t="s">
        <v>114</v>
      </c>
    </row>
    <row r="73" spans="1:5" x14ac:dyDescent="0.25">
      <c r="A73" t="s">
        <v>43</v>
      </c>
      <c r="B73" t="str">
        <f>"0007189"</f>
        <v>0007189</v>
      </c>
      <c r="C73" t="s">
        <v>78</v>
      </c>
      <c r="D73" t="s">
        <v>88</v>
      </c>
      <c r="E73" t="s">
        <v>190</v>
      </c>
    </row>
    <row r="74" spans="1:5" x14ac:dyDescent="0.25">
      <c r="A74" t="s">
        <v>44</v>
      </c>
      <c r="B74" t="str">
        <f>"0007204"</f>
        <v>0007204</v>
      </c>
      <c r="C74" t="s">
        <v>78</v>
      </c>
      <c r="D74" t="s">
        <v>88</v>
      </c>
      <c r="E74" t="s">
        <v>188</v>
      </c>
    </row>
    <row r="75" spans="1:5" x14ac:dyDescent="0.25">
      <c r="A75" t="s">
        <v>191</v>
      </c>
      <c r="B75" t="s">
        <v>45</v>
      </c>
      <c r="C75" t="s">
        <v>78</v>
      </c>
      <c r="D75" t="s">
        <v>88</v>
      </c>
      <c r="E75" t="s">
        <v>192</v>
      </c>
    </row>
    <row r="76" spans="1:5" x14ac:dyDescent="0.25">
      <c r="A76" t="s">
        <v>193</v>
      </c>
      <c r="B76" t="s">
        <v>46</v>
      </c>
      <c r="C76" t="s">
        <v>73</v>
      </c>
      <c r="D76" t="s">
        <v>88</v>
      </c>
      <c r="E76" t="s">
        <v>194</v>
      </c>
    </row>
    <row r="77" spans="1:5" x14ac:dyDescent="0.25">
      <c r="A77" t="s">
        <v>47</v>
      </c>
      <c r="B77" t="s">
        <v>48</v>
      </c>
      <c r="C77" t="s">
        <v>78</v>
      </c>
      <c r="D77" t="s">
        <v>273</v>
      </c>
      <c r="E77" t="s">
        <v>195</v>
      </c>
    </row>
    <row r="78" spans="1:5" x14ac:dyDescent="0.25">
      <c r="A78" t="s">
        <v>49</v>
      </c>
      <c r="B78" t="s">
        <v>64</v>
      </c>
      <c r="C78" t="s">
        <v>78</v>
      </c>
      <c r="D78" t="s">
        <v>88</v>
      </c>
      <c r="E78" t="s">
        <v>196</v>
      </c>
    </row>
    <row r="79" spans="1:5" x14ac:dyDescent="0.25">
      <c r="A79" t="s">
        <v>50</v>
      </c>
      <c r="B79" t="s">
        <v>51</v>
      </c>
      <c r="C79" t="s">
        <v>78</v>
      </c>
      <c r="D79" t="s">
        <v>88</v>
      </c>
      <c r="E79" t="s">
        <v>112</v>
      </c>
    </row>
    <row r="80" spans="1:5" x14ac:dyDescent="0.25">
      <c r="A80" t="s">
        <v>52</v>
      </c>
      <c r="B80" t="s">
        <v>65</v>
      </c>
      <c r="C80" t="s">
        <v>78</v>
      </c>
      <c r="D80" t="s">
        <v>88</v>
      </c>
      <c r="E80" t="s">
        <v>197</v>
      </c>
    </row>
    <row r="81" spans="1:5" x14ac:dyDescent="0.25">
      <c r="A81" t="s">
        <v>53</v>
      </c>
      <c r="B81" t="s">
        <v>272</v>
      </c>
      <c r="C81" t="s">
        <v>78</v>
      </c>
      <c r="D81" t="s">
        <v>88</v>
      </c>
      <c r="E81" t="s">
        <v>174</v>
      </c>
    </row>
    <row r="82" spans="1:5" x14ac:dyDescent="0.25">
      <c r="A82" t="s">
        <v>54</v>
      </c>
      <c r="B82" t="s">
        <v>272</v>
      </c>
      <c r="C82" t="s">
        <v>78</v>
      </c>
      <c r="D82" t="s">
        <v>88</v>
      </c>
      <c r="E82" t="s">
        <v>142</v>
      </c>
    </row>
    <row r="83" spans="1:5" x14ac:dyDescent="0.25">
      <c r="A83" t="s">
        <v>55</v>
      </c>
      <c r="B83" t="s">
        <v>272</v>
      </c>
      <c r="C83" t="s">
        <v>78</v>
      </c>
      <c r="D83" t="s">
        <v>88</v>
      </c>
      <c r="E83" t="s">
        <v>142</v>
      </c>
    </row>
    <row r="84" spans="1:5" x14ac:dyDescent="0.25">
      <c r="A84" t="s">
        <v>56</v>
      </c>
      <c r="B84" t="s">
        <v>272</v>
      </c>
      <c r="C84" t="s">
        <v>78</v>
      </c>
      <c r="D84" t="s">
        <v>88</v>
      </c>
      <c r="E84" t="s">
        <v>127</v>
      </c>
    </row>
    <row r="85" spans="1:5" x14ac:dyDescent="0.25">
      <c r="A85" t="s">
        <v>198</v>
      </c>
      <c r="B85" t="s">
        <v>272</v>
      </c>
      <c r="C85" t="s">
        <v>78</v>
      </c>
      <c r="D85" t="s">
        <v>88</v>
      </c>
      <c r="E85" t="s">
        <v>199</v>
      </c>
    </row>
    <row r="86" spans="1:5" x14ac:dyDescent="0.25">
      <c r="A86" t="s">
        <v>204</v>
      </c>
      <c r="B86" t="s">
        <v>66</v>
      </c>
      <c r="C86" t="s">
        <v>78</v>
      </c>
      <c r="D86" t="s">
        <v>88</v>
      </c>
      <c r="E86" t="s">
        <v>165</v>
      </c>
    </row>
    <row r="87" spans="1:5" x14ac:dyDescent="0.25">
      <c r="A87" t="s">
        <v>205</v>
      </c>
      <c r="B87" t="s">
        <v>67</v>
      </c>
      <c r="C87" t="s">
        <v>78</v>
      </c>
      <c r="D87" t="s">
        <v>88</v>
      </c>
      <c r="E87" t="s">
        <v>165</v>
      </c>
    </row>
    <row r="88" spans="1:5" x14ac:dyDescent="0.25">
      <c r="A88" t="s">
        <v>206</v>
      </c>
      <c r="B88" t="s">
        <v>68</v>
      </c>
      <c r="C88" t="s">
        <v>78</v>
      </c>
      <c r="D88" t="s">
        <v>88</v>
      </c>
      <c r="E88" t="s">
        <v>165</v>
      </c>
    </row>
    <row r="89" spans="1:5" x14ac:dyDescent="0.25">
      <c r="A89" t="s">
        <v>207</v>
      </c>
      <c r="B89" t="s">
        <v>69</v>
      </c>
      <c r="C89" t="s">
        <v>78</v>
      </c>
      <c r="D89" t="s">
        <v>88</v>
      </c>
      <c r="E89" t="s">
        <v>165</v>
      </c>
    </row>
    <row r="90" spans="1:5" x14ac:dyDescent="0.25">
      <c r="A90" t="s">
        <v>208</v>
      </c>
      <c r="B90" t="s">
        <v>70</v>
      </c>
      <c r="C90" t="s">
        <v>78</v>
      </c>
      <c r="D90" t="s">
        <v>88</v>
      </c>
      <c r="E90" t="s">
        <v>165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35" sqref="B35"/>
    </sheetView>
  </sheetViews>
  <sheetFormatPr defaultRowHeight="15" x14ac:dyDescent="0.25"/>
  <cols>
    <col min="1" max="1" width="7.85546875" bestFit="1" customWidth="1"/>
    <col min="2" max="2" width="17.140625" customWidth="1"/>
    <col min="3" max="3" width="18.42578125" customWidth="1"/>
    <col min="4" max="4" width="12.28515625" customWidth="1"/>
    <col min="5" max="5" width="18.5703125" bestFit="1" customWidth="1"/>
    <col min="6" max="6" width="19.85546875" bestFit="1" customWidth="1"/>
  </cols>
  <sheetData>
    <row r="1" spans="1:5" x14ac:dyDescent="0.25">
      <c r="A1" s="5" t="s">
        <v>232</v>
      </c>
      <c r="B1" s="5" t="s">
        <v>233</v>
      </c>
      <c r="C1" s="5" t="s">
        <v>234</v>
      </c>
      <c r="D1" s="5" t="s">
        <v>235</v>
      </c>
      <c r="E1" s="7" t="s">
        <v>268</v>
      </c>
    </row>
    <row r="2" spans="1:5" x14ac:dyDescent="0.25">
      <c r="A2" s="6">
        <v>2</v>
      </c>
      <c r="B2" s="6" t="s">
        <v>211</v>
      </c>
      <c r="C2" s="6" t="s">
        <v>236</v>
      </c>
      <c r="D2" s="6" t="s">
        <v>237</v>
      </c>
      <c r="E2" s="8" t="s">
        <v>270</v>
      </c>
    </row>
    <row r="3" spans="1:5" x14ac:dyDescent="0.25">
      <c r="A3" s="6">
        <v>3</v>
      </c>
      <c r="B3" s="6" t="s">
        <v>212</v>
      </c>
      <c r="C3" s="6" t="s">
        <v>238</v>
      </c>
      <c r="D3" s="6" t="s">
        <v>239</v>
      </c>
      <c r="E3" s="8" t="s">
        <v>270</v>
      </c>
    </row>
    <row r="4" spans="1:5" x14ac:dyDescent="0.25">
      <c r="A4" s="6">
        <v>1</v>
      </c>
      <c r="B4" s="6" t="s">
        <v>213</v>
      </c>
      <c r="C4" s="6" t="s">
        <v>240</v>
      </c>
      <c r="D4" s="6" t="s">
        <v>240</v>
      </c>
      <c r="E4" s="8" t="s">
        <v>270</v>
      </c>
    </row>
    <row r="5" spans="1:5" x14ac:dyDescent="0.25">
      <c r="A5" s="6">
        <v>34</v>
      </c>
      <c r="B5" s="6" t="s">
        <v>214</v>
      </c>
      <c r="C5" s="6" t="s">
        <v>241</v>
      </c>
      <c r="D5" s="6" t="s">
        <v>242</v>
      </c>
      <c r="E5" s="8" t="s">
        <v>270</v>
      </c>
    </row>
    <row r="6" spans="1:5" x14ac:dyDescent="0.25">
      <c r="A6" s="6">
        <v>4</v>
      </c>
      <c r="B6" s="6" t="s">
        <v>214</v>
      </c>
      <c r="C6" s="6" t="s">
        <v>243</v>
      </c>
      <c r="D6" s="6" t="s">
        <v>244</v>
      </c>
      <c r="E6" s="8" t="s">
        <v>270</v>
      </c>
    </row>
    <row r="7" spans="1:5" x14ac:dyDescent="0.25">
      <c r="A7" s="6">
        <v>44</v>
      </c>
      <c r="B7" s="6" t="s">
        <v>214</v>
      </c>
      <c r="C7" s="6" t="s">
        <v>245</v>
      </c>
      <c r="D7" s="6" t="s">
        <v>244</v>
      </c>
      <c r="E7" s="8" t="s">
        <v>270</v>
      </c>
    </row>
    <row r="8" spans="1:5" x14ac:dyDescent="0.25">
      <c r="A8" s="6">
        <v>14</v>
      </c>
      <c r="B8" s="6" t="s">
        <v>215</v>
      </c>
      <c r="C8" s="6" t="s">
        <v>246</v>
      </c>
      <c r="D8" s="6" t="s">
        <v>247</v>
      </c>
      <c r="E8" s="8" t="s">
        <v>270</v>
      </c>
    </row>
    <row r="9" spans="1:5" x14ac:dyDescent="0.25">
      <c r="A9" s="6">
        <v>24</v>
      </c>
      <c r="B9" s="6" t="s">
        <v>215</v>
      </c>
      <c r="C9" s="6" t="s">
        <v>248</v>
      </c>
      <c r="D9" s="6" t="s">
        <v>244</v>
      </c>
      <c r="E9" s="8" t="s">
        <v>270</v>
      </c>
    </row>
    <row r="10" spans="1:5" x14ac:dyDescent="0.25">
      <c r="A10" s="6">
        <v>1</v>
      </c>
      <c r="B10" s="6" t="s">
        <v>215</v>
      </c>
      <c r="C10" s="6" t="s">
        <v>249</v>
      </c>
      <c r="D10" s="6" t="s">
        <v>250</v>
      </c>
      <c r="E10" s="8" t="s">
        <v>270</v>
      </c>
    </row>
    <row r="11" spans="1:5" x14ac:dyDescent="0.25">
      <c r="A11" s="6">
        <v>2</v>
      </c>
      <c r="B11" s="6" t="s">
        <v>216</v>
      </c>
      <c r="C11" s="6" t="s">
        <v>251</v>
      </c>
      <c r="D11" s="6" t="s">
        <v>247</v>
      </c>
      <c r="E11" s="8" t="s">
        <v>270</v>
      </c>
    </row>
    <row r="12" spans="1:5" x14ac:dyDescent="0.25">
      <c r="A12" s="6">
        <v>1</v>
      </c>
      <c r="B12" s="6" t="s">
        <v>215</v>
      </c>
      <c r="C12" s="6" t="s">
        <v>252</v>
      </c>
      <c r="D12" s="6" t="s">
        <v>253</v>
      </c>
      <c r="E12" s="8" t="s">
        <v>270</v>
      </c>
    </row>
    <row r="13" spans="1:5" x14ac:dyDescent="0.25">
      <c r="A13" s="6">
        <v>17</v>
      </c>
      <c r="B13" s="6" t="s">
        <v>217</v>
      </c>
      <c r="C13" s="6" t="s">
        <v>254</v>
      </c>
      <c r="D13" s="6" t="s">
        <v>255</v>
      </c>
      <c r="E13" s="8" t="s">
        <v>270</v>
      </c>
    </row>
    <row r="14" spans="1:5" x14ac:dyDescent="0.25">
      <c r="A14" s="6">
        <v>7</v>
      </c>
      <c r="B14" s="6" t="s">
        <v>218</v>
      </c>
      <c r="C14" s="6" t="s">
        <v>254</v>
      </c>
      <c r="D14" s="6" t="s">
        <v>255</v>
      </c>
      <c r="E14" s="8" t="s">
        <v>270</v>
      </c>
    </row>
    <row r="15" spans="1:5" x14ac:dyDescent="0.25">
      <c r="A15" s="6">
        <v>14</v>
      </c>
      <c r="B15" s="6" t="s">
        <v>215</v>
      </c>
      <c r="C15" s="6" t="s">
        <v>254</v>
      </c>
      <c r="D15" s="6" t="s">
        <v>255</v>
      </c>
      <c r="E15" s="8" t="s">
        <v>270</v>
      </c>
    </row>
    <row r="16" spans="1:5" x14ac:dyDescent="0.25">
      <c r="A16" s="6">
        <v>1</v>
      </c>
      <c r="B16" s="6" t="s">
        <v>219</v>
      </c>
      <c r="C16" s="6" t="s">
        <v>254</v>
      </c>
      <c r="D16" s="6" t="s">
        <v>255</v>
      </c>
      <c r="E16" s="8" t="s">
        <v>270</v>
      </c>
    </row>
    <row r="17" spans="1:5" x14ac:dyDescent="0.25">
      <c r="A17" s="6">
        <v>2</v>
      </c>
      <c r="B17" s="6" t="s">
        <v>220</v>
      </c>
      <c r="C17" s="6" t="s">
        <v>254</v>
      </c>
      <c r="D17" s="6" t="s">
        <v>255</v>
      </c>
      <c r="E17" s="8" t="s">
        <v>270</v>
      </c>
    </row>
    <row r="18" spans="1:5" x14ac:dyDescent="0.25">
      <c r="A18" s="6">
        <v>1</v>
      </c>
      <c r="B18" s="6" t="s">
        <v>221</v>
      </c>
      <c r="C18" s="6" t="s">
        <v>254</v>
      </c>
      <c r="D18" s="6" t="s">
        <v>255</v>
      </c>
      <c r="E18" s="8" t="s">
        <v>270</v>
      </c>
    </row>
    <row r="19" spans="1:5" x14ac:dyDescent="0.25">
      <c r="A19" s="6">
        <v>8</v>
      </c>
      <c r="B19" s="6" t="s">
        <v>214</v>
      </c>
      <c r="C19" s="6" t="s">
        <v>254</v>
      </c>
      <c r="D19" s="6" t="s">
        <v>255</v>
      </c>
      <c r="E19" s="8" t="s">
        <v>270</v>
      </c>
    </row>
    <row r="20" spans="1:5" x14ac:dyDescent="0.25">
      <c r="A20" s="6">
        <v>13</v>
      </c>
      <c r="B20" s="6" t="s">
        <v>222</v>
      </c>
      <c r="C20" s="6" t="s">
        <v>254</v>
      </c>
      <c r="D20" s="6" t="s">
        <v>255</v>
      </c>
      <c r="E20" s="8" t="s">
        <v>270</v>
      </c>
    </row>
    <row r="21" spans="1:5" x14ac:dyDescent="0.25">
      <c r="A21" s="6">
        <v>2</v>
      </c>
      <c r="B21" s="6" t="s">
        <v>223</v>
      </c>
      <c r="C21" s="6" t="s">
        <v>256</v>
      </c>
      <c r="D21" s="6" t="s">
        <v>255</v>
      </c>
      <c r="E21" s="8" t="s">
        <v>270</v>
      </c>
    </row>
    <row r="22" spans="1:5" x14ac:dyDescent="0.25">
      <c r="A22" s="6">
        <v>2</v>
      </c>
      <c r="B22" s="6" t="s">
        <v>224</v>
      </c>
      <c r="C22" s="6" t="s">
        <v>257</v>
      </c>
      <c r="D22" s="6" t="s">
        <v>258</v>
      </c>
      <c r="E22" s="8" t="s">
        <v>270</v>
      </c>
    </row>
    <row r="23" spans="1:5" x14ac:dyDescent="0.25">
      <c r="A23" s="6">
        <v>1</v>
      </c>
      <c r="B23" s="6" t="s">
        <v>225</v>
      </c>
      <c r="C23" s="6" t="s">
        <v>257</v>
      </c>
      <c r="D23" s="6" t="s">
        <v>258</v>
      </c>
      <c r="E23" s="8" t="s">
        <v>270</v>
      </c>
    </row>
    <row r="24" spans="1:5" x14ac:dyDescent="0.25">
      <c r="A24" s="6">
        <v>1</v>
      </c>
      <c r="B24" s="6" t="s">
        <v>219</v>
      </c>
      <c r="C24" s="6" t="s">
        <v>259</v>
      </c>
      <c r="D24" s="6" t="s">
        <v>239</v>
      </c>
      <c r="E24" s="8" t="s">
        <v>270</v>
      </c>
    </row>
    <row r="25" spans="1:5" x14ac:dyDescent="0.25">
      <c r="A25" s="6">
        <v>1</v>
      </c>
      <c r="B25" s="6" t="s">
        <v>226</v>
      </c>
      <c r="C25" s="6" t="s">
        <v>260</v>
      </c>
      <c r="D25" s="6" t="s">
        <v>242</v>
      </c>
      <c r="E25" s="8" t="s">
        <v>270</v>
      </c>
    </row>
    <row r="26" spans="1:5" x14ac:dyDescent="0.25">
      <c r="A26" s="6">
        <v>1</v>
      </c>
      <c r="B26" s="6" t="s">
        <v>227</v>
      </c>
      <c r="C26" s="6" t="s">
        <v>260</v>
      </c>
      <c r="D26" s="6" t="s">
        <v>242</v>
      </c>
      <c r="E26" s="8" t="s">
        <v>270</v>
      </c>
    </row>
    <row r="27" spans="1:5" x14ac:dyDescent="0.25">
      <c r="A27" s="6">
        <v>1</v>
      </c>
      <c r="B27" s="6" t="s">
        <v>228</v>
      </c>
      <c r="C27" s="6" t="s">
        <v>260</v>
      </c>
      <c r="D27" s="6" t="s">
        <v>242</v>
      </c>
      <c r="E27" s="8" t="s">
        <v>270</v>
      </c>
    </row>
    <row r="28" spans="1:5" x14ac:dyDescent="0.25">
      <c r="A28" s="6">
        <v>2</v>
      </c>
      <c r="B28" s="6" t="s">
        <v>229</v>
      </c>
      <c r="C28" s="6" t="s">
        <v>259</v>
      </c>
      <c r="D28" s="6" t="s">
        <v>261</v>
      </c>
      <c r="E28" s="8" t="s">
        <v>270</v>
      </c>
    </row>
    <row r="29" spans="1:5" x14ac:dyDescent="0.25">
      <c r="A29" s="6">
        <v>1</v>
      </c>
      <c r="B29" s="6" t="s">
        <v>230</v>
      </c>
      <c r="C29" s="6" t="s">
        <v>262</v>
      </c>
      <c r="D29" s="6" t="s">
        <v>242</v>
      </c>
      <c r="E29" s="8" t="s">
        <v>270</v>
      </c>
    </row>
    <row r="30" spans="1:5" x14ac:dyDescent="0.25">
      <c r="A30" s="6">
        <v>1</v>
      </c>
      <c r="B30" s="6" t="s">
        <v>228</v>
      </c>
      <c r="C30" s="6" t="s">
        <v>263</v>
      </c>
      <c r="D30" s="6" t="s">
        <v>239</v>
      </c>
      <c r="E30" s="8" t="s">
        <v>270</v>
      </c>
    </row>
    <row r="31" spans="1:5" x14ac:dyDescent="0.25">
      <c r="A31" s="6">
        <v>1</v>
      </c>
      <c r="B31" s="6" t="s">
        <v>231</v>
      </c>
      <c r="C31" s="6" t="s">
        <v>264</v>
      </c>
      <c r="D31" s="6" t="s">
        <v>237</v>
      </c>
      <c r="E31" s="8" t="s">
        <v>270</v>
      </c>
    </row>
    <row r="32" spans="1:5" x14ac:dyDescent="0.25">
      <c r="A32" s="6">
        <v>1</v>
      </c>
      <c r="B32" s="6" t="s">
        <v>228</v>
      </c>
      <c r="C32" s="6" t="s">
        <v>246</v>
      </c>
      <c r="D32" s="6" t="s">
        <v>247</v>
      </c>
      <c r="E32" s="8" t="s">
        <v>270</v>
      </c>
    </row>
    <row r="33" spans="1:6" x14ac:dyDescent="0.25">
      <c r="A33" s="6">
        <v>4</v>
      </c>
      <c r="B33" s="6" t="s">
        <v>215</v>
      </c>
      <c r="C33" s="6" t="s">
        <v>265</v>
      </c>
      <c r="D33" s="6" t="s">
        <v>258</v>
      </c>
      <c r="E33" s="8" t="s">
        <v>270</v>
      </c>
    </row>
    <row r="34" spans="1:6" x14ac:dyDescent="0.25">
      <c r="A34" s="6">
        <v>1</v>
      </c>
      <c r="B34" s="6" t="s">
        <v>212</v>
      </c>
      <c r="C34" s="6" t="s">
        <v>266</v>
      </c>
      <c r="D34" s="6" t="s">
        <v>267</v>
      </c>
      <c r="E34" s="8" t="s">
        <v>270</v>
      </c>
    </row>
    <row r="35" spans="1:6" ht="25.5" x14ac:dyDescent="0.25">
      <c r="A35" s="10" t="s">
        <v>274</v>
      </c>
      <c r="E35" t="s">
        <v>269</v>
      </c>
      <c r="F35" s="9" t="s">
        <v>271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Furniture, Paintings</vt:lpstr>
      <vt:lpstr>Tableware </vt:lpstr>
    </vt:vector>
  </TitlesOfParts>
  <Company>_x000d_
			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_x000d_
			</cp:lastModifiedBy>
  <dcterms:created xsi:type="dcterms:W3CDTF">2018-12-05T21:00:50Z</dcterms:created>
  <dcterms:modified xsi:type="dcterms:W3CDTF">2018-12-07T12:56:22Z</dcterms:modified>
</cp:coreProperties>
</file>